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19440" windowHeight="13740"/>
  </bookViews>
  <sheets>
    <sheet name="Sheet1" sheetId="1" r:id="rId1"/>
    <sheet name="Sheet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2" i="1"/>
  <c r="C3" i="1"/>
  <c r="D3" i="1"/>
  <c r="C4" i="1"/>
  <c r="D9" i="1"/>
  <c r="D8" i="1"/>
  <c r="D7" i="1"/>
  <c r="C9" i="1"/>
  <c r="C6" i="1" l="1"/>
  <c r="B11" i="1" s="1"/>
</calcChain>
</file>

<file path=xl/sharedStrings.xml><?xml version="1.0" encoding="utf-8"?>
<sst xmlns="http://schemas.openxmlformats.org/spreadsheetml/2006/main" count="27" uniqueCount="25">
  <si>
    <t>Curso específico</t>
  </si>
  <si>
    <t>CP</t>
  </si>
  <si>
    <t>CR</t>
  </si>
  <si>
    <t>CA</t>
  </si>
  <si>
    <t>Proficiência</t>
  </si>
  <si>
    <t>Quantidade de Disciplinas aprovadas com A</t>
  </si>
  <si>
    <t>Quantidade de Disciplinas aprovadas com B</t>
  </si>
  <si>
    <t>Quantidade de Disciplinas aprovadas com C</t>
  </si>
  <si>
    <t>Recebe Auxílios Socioeconômicos da UFABC?</t>
  </si>
  <si>
    <t>B2</t>
  </si>
  <si>
    <t>C1</t>
  </si>
  <si>
    <t>C2 / Língua materna</t>
  </si>
  <si>
    <t>Curso Específico</t>
  </si>
  <si>
    <t>Auxílios</t>
  </si>
  <si>
    <t>Sim</t>
  </si>
  <si>
    <t>Não</t>
  </si>
  <si>
    <t>Pontuação provável</t>
  </si>
  <si>
    <t>Critérios</t>
  </si>
  <si>
    <t>Valores</t>
  </si>
  <si>
    <t>Pontos</t>
  </si>
  <si>
    <t>-</t>
  </si>
  <si>
    <t>Para CPk de cursos específicos nos quais ainda não possui matrícula ou reserva de vaga</t>
  </si>
  <si>
    <t>Para CP de cursos nos quais já possui matrícula ou reserva de vaga</t>
  </si>
  <si>
    <t>Utilize as informações de CPk disponíveis no seu portal do aluno (aluno.ufabc.edu.br) na aba "Informações Acadêmicas &gt;&gt; Coeficientes", convertendo a porcentagem para casas decimais; ou solicite um atestado de CPk na central de serviços (servicos.ufabc.edu.br) na opção "Serviços para Cursos de Graduação - PROGRAD"</t>
  </si>
  <si>
    <t>Utilize as informações de CP disponíveis no seu portal do aluno (aluno.ufabc.edu.br) na aba "Informações Acadêmicas &gt;&gt; Ficha Individual &gt;&gt; *Curso no qual você está matriculado*"; ou solicite o seu histórico na central de serviços (servicos.ufabc.edu.br) na opção "Serviços para Cursos de Graduação - PROGRAD"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</si>
</sst>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4" totalsRowShown="0">
  <autoFilter ref="A1:A4"/>
  <tableColumns count="1">
    <tableColumn id="1" name="Proficiênc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1:B3" totalsRowShown="0">
  <autoFilter ref="B1:B3"/>
  <tableColumns count="1">
    <tableColumn id="1" name="Curso Específic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:C3" totalsRowShown="0">
  <autoFilter ref="C1:C3"/>
  <tableColumns count="1">
    <tableColumn id="1" name="Auxílio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tabSelected="1" workbookViewId="0">
      <selection activeCell="E2" sqref="E2"/>
    </sheetView>
  </sheetViews>
  <sheetFormatPr defaultRowHeight="15" x14ac:dyDescent="0.25"/>
  <cols>
    <col min="1" max="1" width="40.42578125" bestFit="1" customWidth="1"/>
    <col min="2" max="2" width="18" customWidth="1"/>
    <col min="4" max="4" width="9.140625" hidden="1" customWidth="1"/>
  </cols>
  <sheetData>
    <row r="1" spans="1:18" x14ac:dyDescent="0.25">
      <c r="A1" s="4" t="s">
        <v>17</v>
      </c>
      <c r="B1" s="4" t="s">
        <v>18</v>
      </c>
      <c r="C1" s="4" t="s">
        <v>19</v>
      </c>
      <c r="D1" s="1"/>
      <c r="F1" s="11" t="s">
        <v>21</v>
      </c>
      <c r="G1" s="11"/>
      <c r="H1" s="11"/>
      <c r="I1" s="11"/>
      <c r="J1" s="11"/>
      <c r="K1" s="11"/>
      <c r="L1" s="11"/>
      <c r="M1" s="11"/>
      <c r="N1" s="11"/>
    </row>
    <row r="2" spans="1:18" ht="28.9" customHeight="1" x14ac:dyDescent="0.25">
      <c r="A2" s="3" t="s">
        <v>0</v>
      </c>
      <c r="B2" s="2"/>
      <c r="C2" s="5" t="s">
        <v>20</v>
      </c>
      <c r="D2" s="1">
        <f>((25*B3)-7.5)/(0.5)</f>
        <v>-15</v>
      </c>
      <c r="F2" s="12" t="s">
        <v>23</v>
      </c>
      <c r="G2" s="12"/>
      <c r="H2" s="12"/>
      <c r="I2" s="12"/>
      <c r="J2" s="12"/>
      <c r="K2" s="12"/>
      <c r="L2" s="12"/>
      <c r="M2" s="12"/>
      <c r="N2" s="12"/>
      <c r="O2" s="8"/>
      <c r="P2" s="8"/>
      <c r="Q2" s="8"/>
      <c r="R2" s="8"/>
    </row>
    <row r="3" spans="1:18" x14ac:dyDescent="0.25">
      <c r="A3" s="3" t="s">
        <v>1</v>
      </c>
      <c r="B3" s="2"/>
      <c r="C3" s="5">
        <f>IF((AND(B2="Sim",(B3&lt;0.3))),0,(IF((AND(B2="Não",(B3&lt;0.1))),0,(IF(B2="Sim",D2,(IF(B2="Não",D3,0)))))))</f>
        <v>0</v>
      </c>
      <c r="D3" s="1">
        <f>((10*B3)-1)/(0.7)</f>
        <v>-1.4285714285714286</v>
      </c>
      <c r="F3" s="12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</row>
    <row r="4" spans="1:18" x14ac:dyDescent="0.25">
      <c r="A4" s="3" t="s">
        <v>2</v>
      </c>
      <c r="B4" s="2"/>
      <c r="C4" s="5">
        <f>IF(B4&lt;2.7,0,((20*B4)-(2.7*20))/(4-2.7))</f>
        <v>0</v>
      </c>
      <c r="D4" s="1"/>
      <c r="F4" s="12"/>
      <c r="G4" s="12"/>
      <c r="H4" s="12"/>
      <c r="I4" s="12"/>
      <c r="J4" s="12"/>
      <c r="K4" s="12"/>
      <c r="L4" s="12"/>
      <c r="M4" s="12"/>
      <c r="N4" s="12"/>
      <c r="O4" s="8"/>
      <c r="P4" s="8"/>
      <c r="Q4" s="8"/>
      <c r="R4" s="8"/>
    </row>
    <row r="5" spans="1:18" ht="14.45" x14ac:dyDescent="0.3">
      <c r="A5" s="3" t="s">
        <v>3</v>
      </c>
      <c r="B5" s="2"/>
      <c r="C5" s="5">
        <f>IF(B5&lt;2.7,0,((20*B5)-(2.7*20))/(4-2.7))</f>
        <v>0</v>
      </c>
      <c r="D5" s="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5">
      <c r="A6" s="3" t="s">
        <v>5</v>
      </c>
      <c r="B6" s="2"/>
      <c r="C6" s="10">
        <f>IF(SUM(D7:D9)&lt;45, SUM(D7:D9), 45)</f>
        <v>0</v>
      </c>
      <c r="D6" s="1"/>
      <c r="F6" s="11" t="s">
        <v>22</v>
      </c>
      <c r="G6" s="11"/>
      <c r="H6" s="11"/>
      <c r="I6" s="11"/>
      <c r="J6" s="11"/>
      <c r="K6" s="11"/>
      <c r="L6" s="11"/>
      <c r="M6" s="11"/>
      <c r="N6" s="11"/>
    </row>
    <row r="7" spans="1:18" ht="14.45" customHeight="1" x14ac:dyDescent="0.25">
      <c r="A7" s="3" t="s">
        <v>6</v>
      </c>
      <c r="B7" s="2"/>
      <c r="C7" s="10"/>
      <c r="D7" s="1">
        <f>B6*1.5</f>
        <v>0</v>
      </c>
      <c r="F7" s="9" t="s">
        <v>24</v>
      </c>
      <c r="G7" s="9"/>
      <c r="H7" s="9"/>
      <c r="I7" s="9"/>
      <c r="J7" s="9"/>
      <c r="K7" s="9"/>
      <c r="L7" s="9"/>
      <c r="M7" s="9"/>
      <c r="N7" s="9"/>
    </row>
    <row r="8" spans="1:18" x14ac:dyDescent="0.25">
      <c r="A8" s="3" t="s">
        <v>7</v>
      </c>
      <c r="B8" s="2"/>
      <c r="C8" s="10"/>
      <c r="D8" s="1">
        <f>B7*1</f>
        <v>0</v>
      </c>
      <c r="F8" s="9"/>
      <c r="G8" s="9"/>
      <c r="H8" s="9"/>
      <c r="I8" s="9"/>
      <c r="J8" s="9"/>
      <c r="K8" s="9"/>
      <c r="L8" s="9"/>
      <c r="M8" s="9"/>
      <c r="N8" s="9"/>
    </row>
    <row r="9" spans="1:18" x14ac:dyDescent="0.25">
      <c r="A9" s="3" t="s">
        <v>8</v>
      </c>
      <c r="B9" s="2"/>
      <c r="C9" s="5">
        <f>IF(B9="Sim",15,0)</f>
        <v>0</v>
      </c>
      <c r="D9" s="1">
        <f>B8*0.5</f>
        <v>0</v>
      </c>
      <c r="F9" s="9"/>
      <c r="G9" s="9"/>
      <c r="H9" s="9"/>
      <c r="I9" s="9"/>
      <c r="J9" s="9"/>
      <c r="K9" s="9"/>
      <c r="L9" s="9"/>
      <c r="M9" s="9"/>
      <c r="N9" s="9"/>
    </row>
    <row r="10" spans="1:18" x14ac:dyDescent="0.25">
      <c r="A10" s="1"/>
      <c r="B10" s="1"/>
      <c r="C10" s="1"/>
      <c r="D10" s="1"/>
      <c r="F10" s="9"/>
      <c r="G10" s="9"/>
      <c r="H10" s="9"/>
      <c r="I10" s="9"/>
      <c r="J10" s="9"/>
      <c r="K10" s="9"/>
      <c r="L10" s="9"/>
      <c r="M10" s="9"/>
      <c r="N10" s="9"/>
    </row>
    <row r="11" spans="1:18" x14ac:dyDescent="0.25">
      <c r="A11" s="6" t="s">
        <v>16</v>
      </c>
      <c r="B11" s="7">
        <f>SUM(C3:C9)</f>
        <v>0</v>
      </c>
      <c r="C11" s="1"/>
      <c r="D11" s="1"/>
    </row>
    <row r="12" spans="1:18" x14ac:dyDescent="0.25">
      <c r="D12" s="1"/>
    </row>
  </sheetData>
  <sheetProtection password="CF83" sheet="1" objects="1" scenarios="1"/>
  <mergeCells count="5">
    <mergeCell ref="F7:N10"/>
    <mergeCell ref="C6:C8"/>
    <mergeCell ref="F1:N1"/>
    <mergeCell ref="F2:N4"/>
    <mergeCell ref="F6:N6"/>
  </mergeCells>
  <dataValidations xWindow="321" yWindow="501" count="6">
    <dataValidation type="decimal" allowBlank="1" showInputMessage="1" showErrorMessage="1" errorTitle="Entrada Inválida!" error="Insira o valor decimal do CP utilizando vírgula (de 0 a 1)" promptTitle="CP" prompt="Insira o valor do CP do curso pelo qual você gostaria de ser selecionado. Utilize preferencialmente 3 casas decimais. Valores de 0 a 1." sqref="B3">
      <formula1>0</formula1>
      <formula2>1</formula2>
    </dataValidation>
    <dataValidation type="decimal" allowBlank="1" showInputMessage="1" showErrorMessage="1" errorTitle="Entrada Inválida!" error="Insira o valor decimal do CR utilizando vírgula (de 2.,7 a 4)" promptTitle="CR" prompt="Insira o valor do seu CR utilizando 3 casas decimais. Valores de 2,7 a 4." sqref="B4">
      <formula1>2.7</formula1>
      <formula2>4</formula2>
    </dataValidation>
    <dataValidation type="decimal" allowBlank="1" showInputMessage="1" showErrorMessage="1" errorTitle="Entrada Inválida!" error="Insira o valor decimal do CA utilizando vírgula (de 2.,7 a 4)" promptTitle="CA" prompt="Insira o valor do seu CA utilizando 3 casas decimais. Valores de 2,7 a 4." sqref="B5">
      <formula1>2.7</formula1>
      <formula2>4</formula2>
    </dataValidation>
    <dataValidation type="whole" allowBlank="1" showInputMessage="1" showErrorMessage="1" errorTitle="Entrada Inválida!" error="Informe a quantidade de disciplinas aprovadas com A nos 3 últimos quadrimestres (2022.2; 2022.3; 2023.1). Valores de 0 a 30." promptTitle="Disciplinas aprovadas com A" prompt="Informe quantas disciplinas você recebeu conceito A nos últimos 3 quadrimestres (2022.2; 2022.3; 2023.1). Valores de 0 a 30." sqref="B6">
      <formula1>0</formula1>
      <formula2>30</formula2>
    </dataValidation>
    <dataValidation type="whole" allowBlank="1" showInputMessage="1" showErrorMessage="1" errorTitle="Entrada Inválida!" error="Informe a quantidade de disciplinas aprovadas com B nos 3 últimos quadrimestres (2022.2; 2022.3; 2023.1). Valores de 0 a 30." promptTitle="Disciplinas aprovadas com B" prompt="Informe quantas disciplinas você recebeu conceito B nos últimos 3 quadrimestres (2022.2; 2022.3; 2023.1). Valores de 0 a 30." sqref="B7">
      <formula1>0</formula1>
      <formula2>30</formula2>
    </dataValidation>
    <dataValidation type="whole" allowBlank="1" showInputMessage="1" showErrorMessage="1" errorTitle="Entrada Inválida!" error="Informe a quantidade de disciplinas aprovadas com C nos 3 últimos quadrimestres (2022.2; 2022.3; 2023.1). Valores de 0 a 30." promptTitle="Disciplinas aprovadas com C" prompt="Informe quantas disciplinas você recebeu conceito C nos últimos 3 quadrimestres (2022.2; 2022.3; 2023.1). Valores de 0 a 30." sqref="B8">
      <formula1>0</formula1>
      <formula2>30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21" yWindow="501" count="2">
        <x14:dataValidation type="list" showInputMessage="1" showErrorMessage="1" errorTitle="Entrada Inválida!" error="Selecione uma opção na lista" promptTitle="Curso Específico" prompt="Os coeficientes utilizados para a seleção serão do curso específico?">
          <x14:formula1>
            <xm:f>Sheet2!$B$2:$B$3</xm:f>
          </x14:formula1>
          <xm:sqref>B2</xm:sqref>
        </x14:dataValidation>
        <x14:dataValidation type="list" showInputMessage="1" showErrorMessage="1" errorTitle="Entrada Inválida!" error="Selecione uma opção da lista" promptTitle="Auxílios" prompt="Você recebe auxílios socioeconômicos da UFABC/ProAP?">
          <x14:formula1>
            <xm:f>Sheet2!$C$2:$C$3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6" sqref="A26"/>
    </sheetView>
  </sheetViews>
  <sheetFormatPr defaultRowHeight="15" x14ac:dyDescent="0.25"/>
  <cols>
    <col min="1" max="1" width="18" bestFit="1" customWidth="1"/>
    <col min="2" max="2" width="16.7109375" customWidth="1"/>
    <col min="3" max="3" width="9.85546875" customWidth="1"/>
  </cols>
  <sheetData>
    <row r="1" spans="1:3" x14ac:dyDescent="0.25">
      <c r="A1" t="s">
        <v>4</v>
      </c>
      <c r="B1" t="s">
        <v>12</v>
      </c>
      <c r="C1" t="s">
        <v>13</v>
      </c>
    </row>
    <row r="2" spans="1:3" ht="14.45" x14ac:dyDescent="0.3">
      <c r="A2" t="s">
        <v>9</v>
      </c>
      <c r="B2" t="s">
        <v>14</v>
      </c>
      <c r="C2" t="s">
        <v>14</v>
      </c>
    </row>
    <row r="3" spans="1:3" x14ac:dyDescent="0.25">
      <c r="A3" t="s">
        <v>10</v>
      </c>
      <c r="B3" t="s">
        <v>15</v>
      </c>
      <c r="C3" t="s">
        <v>15</v>
      </c>
    </row>
    <row r="4" spans="1:3" x14ac:dyDescent="0.25">
      <c r="A4" t="s">
        <v>11</v>
      </c>
    </row>
  </sheetData>
  <sheetProtection algorithmName="SHA-512" hashValue="5zPcnnAUGCH3OkcF65LZ8XM5CieuP8NgpWDXYOoM0r+ULOfMGhO5k1XSh++sRHC+IQOvq69HkeHWDW+T51Quvg==" saltValue="mMepIdExnbZgnkiB7hWnmg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Natalia Araujo</cp:lastModifiedBy>
  <dcterms:created xsi:type="dcterms:W3CDTF">2023-05-19T16:33:36Z</dcterms:created>
  <dcterms:modified xsi:type="dcterms:W3CDTF">2023-07-13T14:13:15Z</dcterms:modified>
</cp:coreProperties>
</file>